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4\informacion financiera 2024\segundo trimestre 2024\"/>
    </mc:Choice>
  </mc:AlternateContent>
  <bookViews>
    <workbookView xWindow="-108" yWindow="-108" windowWidth="23256" windowHeight="12456" tabRatio="863" firstSheet="1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<sst xmlns="http://schemas.openxmlformats.org/spreadsheetml/2006/main" count="859" uniqueCount="603">
  <si>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</si>
  <si>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</si>
  <si>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</si>
  <si>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</si>
  <si>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</si>
  <si>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</si>
  <si>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</si>
  <si>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</si>
  <si>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</si>
  <si>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</si>
  <si>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</si>
  <si>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</si>
  <si>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</si>
  <si>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</si>
  <si>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</si>
  <si>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</si>
  <si>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</si>
  <si>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</si>
  <si>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</si>
  <si>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</si>
  <si>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</si>
  <si>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</si>
  <si>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</si>
  <si>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</si>
  <si>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</si>
  <si>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</si>
  <si>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</si>
  <si>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</si>
  <si>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</si>
  <si>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</si>
  <si>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</si>
  <si>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</si>
  <si>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</si>
  <si>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</si>
  <si>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</si>
  <si>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</si>
  <si>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</si>
  <si>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</si>
  <si>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</si>
  <si>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</si>
  <si>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</si>
  <si>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</si>
  <si>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</si>
  <si>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</si>
  <si>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</si>
  <si>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</si>
  <si>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</si>
  <si>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</si>
  <si>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</si>
  <si>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</si>
  <si>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</si>
  <si>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</si>
  <si>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</si>
  <si>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</si>
  <si>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</si>
  <si>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</si>
  <si>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</si>
  <si>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</si>
  <si>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</si>
  <si>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</si>
  <si>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</si>
  <si>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</si>
  <si>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</si>
  <si>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</si>
  <si>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</si>
  <si>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</si>
  <si>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</si>
  <si>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</si>
  <si>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</si>
  <si>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</si>
  <si>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</si>
  <si>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</si>
  <si>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</si>
  <si>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</si>
  <si>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</si>
  <si>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</si>
  <si>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</si>
  <si>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</si>
  <si>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</si>
  <si>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</si>
  <si>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</si>
  <si>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</si>
  <si>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</si>
  <si>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</si>
  <si>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</si>
  <si>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</si>
  <si>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</si>
  <si>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</si>
  <si>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</si>
  <si>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</si>
  <si>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</si>
  <si>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</si>
  <si>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</si>
  <si>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</si>
  <si>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</si>
  <si>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</si>
  <si>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</si>
  <si>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</si>
  <si>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</si>
  <si>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</si>
  <si>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</si>
  <si>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</si>
  <si>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</si>
  <si>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</si>
  <si>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</si>
  <si>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</si>
  <si>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</si>
  <si>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</si>
  <si>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</si>
  <si>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</si>
  <si>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</si>
  <si>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</si>
  <si>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</si>
  <si>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</si>
  <si>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</si>
  <si>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</si>
  <si>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</si>
  <si>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</si>
  <si>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</si>
  <si>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</si>
  <si>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</si>
  <si>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</si>
  <si>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</si>
  <si>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</si>
  <si>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</si>
  <si>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</si>
  <si>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</si>
  <si>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</si>
  <si>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</si>
  <si>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</si>
  <si>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</si>
  <si>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</si>
  <si>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</si>
  <si>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</si>
  <si>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</si>
  <si>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</si>
  <si>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</si>
  <si>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</si>
  <si>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</si>
  <si>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</si>
  <si>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</si>
  <si>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</si>
  <si>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</si>
  <si>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</si>
  <si>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</si>
  <si>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</si>
  <si>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</si>
  <si>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</si>
  <si>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</si>
  <si>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</si>
  <si>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</si>
  <si>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</si>
  <si>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</si>
  <si>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</si>
  <si>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</si>
  <si>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</si>
  <si>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</si>
  <si>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</si>
  <si>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</si>
  <si>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</si>
  <si>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</si>
  <si>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</si>
  <si>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</si>
  <si>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</si>
  <si>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</si>
  <si>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</si>
  <si>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</si>
  <si>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</si>
  <si>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</si>
  <si>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</si>
  <si>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</si>
  <si>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</si>
  <si>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</si>
  <si>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</si>
  <si>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</si>
  <si>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</si>
  <si>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</si>
  <si>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</si>
  <si>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</si>
  <si>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</si>
  <si>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</si>
  <si>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</si>
  <si>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</si>
  <si>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</si>
  <si>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</si>
  <si>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</si>
  <si>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</si>
  <si>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</si>
  <si>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</si>
  <si>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</si>
  <si>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</si>
  <si>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</si>
  <si>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</si>
  <si>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</si>
  <si>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</si>
  <si>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</si>
  <si>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</si>
  <si>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</si>
  <si>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</si>
  <si>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</si>
  <si>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</si>
  <si>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</si>
  <si>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</si>
  <si>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</si>
  <si>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</si>
  <si>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</si>
  <si>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</si>
  <si>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</si>
  <si>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</si>
  <si>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</si>
  <si>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</si>
  <si>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</si>
  <si>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</si>
  <si>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</si>
  <si>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</si>
  <si>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</si>
  <si>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</si>
  <si>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</si>
  <si>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</si>
  <si>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</si>
  <si>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</si>
  <si>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</si>
  <si>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</si>
  <si>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</si>
  <si>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</si>
  <si>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</si>
  <si>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</si>
  <si>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</si>
  <si>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</si>
  <si>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</si>
  <si>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</si>
  <si>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</si>
  <si>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</si>
  <si>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</si>
  <si>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</si>
  <si>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</si>
  <si>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</si>
  <si>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</si>
  <si>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</si>
  <si>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</si>
  <si>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</si>
  <si>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</si>
  <si>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</si>
  <si>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</si>
  <si>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</si>
  <si>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</si>
  <si>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</si>
  <si>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</si>
  <si>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</si>
  <si>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</si>
  <si>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</si>
  <si>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</si>
  <si>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</si>
  <si>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</si>
  <si>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</si>
  <si>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</si>
  <si>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</si>
  <si>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</si>
  <si>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</si>
  <si>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</si>
  <si>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</si>
  <si>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</si>
  <si>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</si>
  <si>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</si>
  <si>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</si>
  <si>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</si>
  <si>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</si>
  <si>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</si>
  <si>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</si>
  <si>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</si>
  <si>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</si>
  <si>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</si>
  <si>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</si>
  <si>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</si>
  <si>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</si>
  <si>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</si>
  <si>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</si>
  <si>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</si>
  <si>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</si>
  <si>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</si>
  <si>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</si>
  <si>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</si>
  <si>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</si>
  <si>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</si>
  <si>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</si>
  <si>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</si>
  <si>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</si>
  <si>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</si>
  <si>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</si>
  <si>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</si>
  <si>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</si>
  <si>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</si>
  <si>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</si>
  <si>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</si>
  <si>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</si>
  <si>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</si>
  <si>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</si>
  <si>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</si>
  <si>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</si>
  <si>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</si>
  <si>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</si>
  <si>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</si>
  <si>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</si>
  <si>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</si>
  <si>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</si>
  <si>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</si>
  <si>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</si>
  <si>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</si>
  <si>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</si>
  <si>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</si>
  <si>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</si>
  <si>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</si>
  <si>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</si>
  <si>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</si>
  <si>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</si>
  <si>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</si>
  <si>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</si>
  <si>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</si>
  <si>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</si>
  <si>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</si>
  <si>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</si>
  <si>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</si>
  <si>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</si>
  <si>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</si>
  <si>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</si>
  <si>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</si>
  <si>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</si>
  <si>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</si>
  <si>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</si>
  <si>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</si>
  <si>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</si>
  <si>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</si>
  <si>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</si>
  <si>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</si>
  <si>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</si>
  <si>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</si>
  <si>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</si>
  <si>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</si>
  <si>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</si>
  <si>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</si>
  <si>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</si>
  <si>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</si>
  <si>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</si>
  <si>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</si>
  <si>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</si>
  <si>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</si>
  <si>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</si>
  <si>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</si>
  <si>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</si>
  <si>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</si>
  <si>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</si>
  <si>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</si>
  <si>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</si>
  <si>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</si>
  <si>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</si>
  <si>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</si>
  <si>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</si>
  <si>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</si>
  <si>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</si>
  <si>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</si>
  <si>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</si>
  <si>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</si>
  <si>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</si>
  <si>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</si>
  <si>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</si>
  <si>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</si>
  <si>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</si>
  <si>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</si>
  <si>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</si>
  <si>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</si>
  <si>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</si>
  <si>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</si>
  <si>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</si>
  <si>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</si>
  <si>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</si>
  <si>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</si>
  <si>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</si>
  <si>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</si>
  <si>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</si>
  <si>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</si>
  <si>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</si>
  <si>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</si>
  <si>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</si>
  <si>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</si>
  <si>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</si>
  <si>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</si>
  <si>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</si>
  <si>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</si>
  <si>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</si>
  <si>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</si>
  <si>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</si>
  <si>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</si>
  <si>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</si>
  <si>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</si>
  <si>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</si>
  <si>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</si>
  <si>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</si>
  <si>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</si>
  <si>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</si>
  <si>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</si>
  <si>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</si>
  <si>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</si>
  <si>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</si>
  <si>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</si>
  <si>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</si>
  <si>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</si>
  <si>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</si>
  <si>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</si>
  <si>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</si>
  <si>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</si>
  <si>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</si>
  <si>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</si>
  <si>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</si>
  <si>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</si>
  <si>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</si>
  <si>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</si>
  <si>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</si>
  <si>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</si>
  <si>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</si>
  <si>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</si>
  <si>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</si>
  <si>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</si>
  <si>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</si>
  <si>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</si>
  <si>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</si>
  <si>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</si>
  <si>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</si>
  <si>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</si>
  <si>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</si>
  <si>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</si>
  <si>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</si>
  <si>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</si>
  <si>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</si>
  <si>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</si>
  <si>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</si>
  <si>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</si>
  <si>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</si>
  <si>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</si>
  <si>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</si>
  <si>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</si>
  <si>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</si>
  <si>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</si>
  <si>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</si>
  <si>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</si>
  <si>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</si>
  <si>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</si>
  <si>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</si>
  <si>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</si>
  <si>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</si>
  <si>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</si>
  <si>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</si>
  <si>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</si>
  <si>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</si>
  <si>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</si>
  <si>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</si>
  <si>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</si>
  <si>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</si>
  <si>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</si>
  <si>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</si>
  <si>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</si>
  <si>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</si>
  <si>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</si>
  <si>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</si>
  <si>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</si>
  <si>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</si>
  <si>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</si>
  <si>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</si>
  <si>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</si>
  <si>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</si>
  <si>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</si>
  <si>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</si>
  <si>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</si>
  <si>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</si>
  <si>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</si>
  <si>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</si>
  <si>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</si>
  <si>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</si>
  <si>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</si>
  <si>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</si>
  <si>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</si>
  <si>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</si>
  <si>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</si>
  <si>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</si>
  <si>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</si>
  <si>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</si>
  <si>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</si>
  <si>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</si>
  <si>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</si>
  <si>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</si>
  <si>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</si>
  <si>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</si>
  <si>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</si>
  <si>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</si>
  <si>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</si>
  <si>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</si>
  <si>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</si>
  <si>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</si>
  <si>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</si>
  <si>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</si>
  <si>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</si>
  <si>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</si>
  <si>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</si>
  <si>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</si>
  <si>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</si>
  <si>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</si>
  <si>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</si>
  <si>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</si>
  <si>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</si>
  <si>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</si>
  <si>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</si>
  <si>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</si>
  <si>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</si>
  <si>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</si>
  <si>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</si>
  <si>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</si>
  <si>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</si>
  <si>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</si>
  <si>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</si>
  <si>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</si>
  <si>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</si>
  <si>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</si>
  <si>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</si>
  <si>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</si>
  <si>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</si>
  <si>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</si>
  <si>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</si>
  <si>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</si>
  <si>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</si>
  <si>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</si>
  <si>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</si>
  <si>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</si>
  <si>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</si>
  <si>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</si>
  <si>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</si>
  <si>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</si>
  <si>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</si>
  <si>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</si>
  <si>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</si>
  <si>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</si>
  <si>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</si>
  <si>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</si>
  <si>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</si>
  <si>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</si>
  <si>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</si>
  <si>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</si>
  <si>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</si>
  <si>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</si>
  <si>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</si>
  <si>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</si>
  <si>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</si>
  <si>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</si>
  <si>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</si>
  <si>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</si>
  <si>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</si>
  <si>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</si>
  <si>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</si>
  <si>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</si>
  <si>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</si>
  <si>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</si>
  <si>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</si>
  <si>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</si>
  <si>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</si>
  <si>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</si>
  <si>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</si>
  <si>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</si>
  <si>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</si>
  <si>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</si>
  <si>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</si>
  <si>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</si>
  <si>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</si>
  <si>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</si>
  <si>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</si>
  <si>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</si>
  <si>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</si>
  <si>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</si>
  <si>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</si>
  <si>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</si>
  <si>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</si>
  <si>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</si>
  <si>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</si>
  <si>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</si>
  <si>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</si>
  <si>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</si>
  <si>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</si>
  <si>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</si>
  <si>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</si>
  <si>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</si>
  <si>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</si>
  <si>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</si>
  <si>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</si>
  <si>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</si>
  <si>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</si>
  <si>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</si>
  <si>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</si>
  <si>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</si>
  <si>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</si>
  <si>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</si>
  <si>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</si>
  <si>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</si>
  <si>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</si>
  <si>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</si>
  <si>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Yuriria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</si>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</sst>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1" t="s">
        <v>601</v>
      </c>
      <c r="B1" s="162"/>
      <c r="C1" s="115" t="s">
        <v>495</v>
      </c>
      <c r="D1" s="116">
        <v>2024</v>
      </c>
    </row>
    <row r="2" spans="1:4" ht="16.2" customHeight="1" x14ac:dyDescent="0.2">
      <c r="A2" s="163" t="s">
        <v>494</v>
      </c>
      <c r="B2" s="164"/>
      <c r="C2" s="10" t="s">
        <v>496</v>
      </c>
      <c r="D2" s="117" t="s">
        <v>501</v>
      </c>
    </row>
    <row r="3" spans="1:4" ht="16.2" customHeight="1" x14ac:dyDescent="0.2">
      <c r="A3" s="165" t="s">
        <v>602</v>
      </c>
      <c r="B3" s="166"/>
      <c r="C3" s="10" t="s">
        <v>497</v>
      </c>
      <c r="D3" s="118">
        <v>2</v>
      </c>
    </row>
    <row r="4" spans="1:4" ht="16.2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50" zoomScaleNormal="100" workbookViewId="0">
      <selection activeCell="E94" sqref="E94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64" t="s">
        <v>601</v>
      </c>
      <c r="B1" s="164"/>
      <c r="C1" s="164"/>
      <c r="D1" s="10" t="s">
        <v>498</v>
      </c>
      <c r="E1" s="19">
        <v>2024</v>
      </c>
    </row>
    <row r="2" spans="1:5" s="11" customFormat="1" ht="18.899999999999999" customHeight="1" x14ac:dyDescent="0.3">
      <c r="A2" s="164" t="s">
        <v>503</v>
      </c>
      <c r="B2" s="164"/>
      <c r="C2" s="164"/>
      <c r="D2" s="10" t="s">
        <v>499</v>
      </c>
      <c r="E2" s="19" t="s">
        <v>501</v>
      </c>
    </row>
    <row r="3" spans="1:5" s="11" customFormat="1" ht="18.899999999999999" customHeight="1" x14ac:dyDescent="0.3">
      <c r="A3" s="164" t="s">
        <v>602</v>
      </c>
      <c r="B3" s="164"/>
      <c r="C3" s="164"/>
      <c r="D3" s="10" t="s">
        <v>500</v>
      </c>
      <c r="E3" s="19">
        <v>2</v>
      </c>
    </row>
    <row r="4" spans="1:5" s="11" customFormat="1" ht="18.899999999999999" customHeight="1" x14ac:dyDescent="0.3">
      <c r="A4" s="164" t="s">
        <v>516</v>
      </c>
      <c r="B4" s="164"/>
      <c r="C4" s="164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9" t="s">
        <v>276</v>
      </c>
      <c r="E8" s="160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218108070.38999999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36027078.130000003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14643947.5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13170157.67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42062.81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1431727.02</v>
      </c>
      <c r="D18" s="80"/>
      <c r="E18" s="40"/>
    </row>
    <row r="19" spans="1:5" ht="20.399999999999999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0.399999999999999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18759062.220000003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726848.32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16267479.960000001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-417669.02</v>
      </c>
      <c r="D33" s="80"/>
      <c r="E33" s="40"/>
    </row>
    <row r="34" spans="1:5" ht="20.399999999999999" x14ac:dyDescent="0.2">
      <c r="A34" s="41">
        <v>4145</v>
      </c>
      <c r="B34" s="43" t="s">
        <v>412</v>
      </c>
      <c r="C34" s="45">
        <v>2182402.96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2043663.01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2043663.01</v>
      </c>
      <c r="D37" s="80"/>
      <c r="E37" s="40"/>
    </row>
    <row r="38" spans="1:5" ht="20.399999999999999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580405.4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450382.4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28811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0.399999999999999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101212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0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0.399999999999999" x14ac:dyDescent="0.2">
      <c r="A51" s="41">
        <v>4173</v>
      </c>
      <c r="B51" s="43" t="s">
        <v>419</v>
      </c>
      <c r="C51" s="45">
        <v>0</v>
      </c>
      <c r="D51" s="80"/>
      <c r="E51" s="40"/>
    </row>
    <row r="52" spans="1:5" ht="20.399999999999999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0.399999999999999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0.399999999999999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0.399999999999999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0.6" x14ac:dyDescent="0.2">
      <c r="A57" s="120">
        <v>4200</v>
      </c>
      <c r="B57" s="122" t="s">
        <v>425</v>
      </c>
      <c r="C57" s="121">
        <f>+C58+C64</f>
        <v>182080992.25999999</v>
      </c>
      <c r="D57" s="80"/>
      <c r="E57" s="40"/>
    </row>
    <row r="58" spans="1:5" ht="20.399999999999999" x14ac:dyDescent="0.2">
      <c r="A58" s="120">
        <v>4210</v>
      </c>
      <c r="B58" s="122" t="s">
        <v>426</v>
      </c>
      <c r="C58" s="121">
        <f>SUM(C59:C63)</f>
        <v>133320169.47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68423871.310000002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63812180.57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1084117.5900000001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48760822.789999999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48760822.789999999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114172063.88000001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99602411.99000001</v>
      </c>
      <c r="D95" s="124">
        <f>C95/$C$94</f>
        <v>0.87238864399163918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53568682.900000006</v>
      </c>
      <c r="D96" s="124">
        <f t="shared" ref="D96:D159" si="0">C96/$C$94</f>
        <v>0.4691925597167369</v>
      </c>
      <c r="E96" s="42"/>
    </row>
    <row r="97" spans="1:5" x14ac:dyDescent="0.2">
      <c r="A97" s="44">
        <v>5111</v>
      </c>
      <c r="B97" s="42" t="s">
        <v>280</v>
      </c>
      <c r="C97" s="45">
        <v>32139582.460000001</v>
      </c>
      <c r="D97" s="46">
        <f t="shared" si="0"/>
        <v>0.28150128295639948</v>
      </c>
      <c r="E97" s="42"/>
    </row>
    <row r="98" spans="1:5" x14ac:dyDescent="0.2">
      <c r="A98" s="44">
        <v>5112</v>
      </c>
      <c r="B98" s="42" t="s">
        <v>281</v>
      </c>
      <c r="C98" s="45">
        <v>4422673.63</v>
      </c>
      <c r="D98" s="46">
        <f t="shared" si="0"/>
        <v>3.873691584176344E-2</v>
      </c>
      <c r="E98" s="42"/>
    </row>
    <row r="99" spans="1:5" x14ac:dyDescent="0.2">
      <c r="A99" s="44">
        <v>5113</v>
      </c>
      <c r="B99" s="42" t="s">
        <v>282</v>
      </c>
      <c r="C99" s="45">
        <v>1370172.46</v>
      </c>
      <c r="D99" s="46">
        <f t="shared" si="0"/>
        <v>1.2000943255612099E-2</v>
      </c>
      <c r="E99" s="42"/>
    </row>
    <row r="100" spans="1:5" x14ac:dyDescent="0.2">
      <c r="A100" s="44">
        <v>5114</v>
      </c>
      <c r="B100" s="42" t="s">
        <v>283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284</v>
      </c>
      <c r="C101" s="45">
        <v>15636254.35</v>
      </c>
      <c r="D101" s="46">
        <f t="shared" si="0"/>
        <v>0.13695341766296182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17630720.68</v>
      </c>
      <c r="D103" s="124">
        <f t="shared" si="0"/>
        <v>0.15442236989366051</v>
      </c>
      <c r="E103" s="42"/>
    </row>
    <row r="104" spans="1:5" x14ac:dyDescent="0.2">
      <c r="A104" s="44">
        <v>5121</v>
      </c>
      <c r="B104" s="42" t="s">
        <v>287</v>
      </c>
      <c r="C104" s="45">
        <v>524364.86</v>
      </c>
      <c r="D104" s="46">
        <f t="shared" si="0"/>
        <v>4.5927597538319978E-3</v>
      </c>
      <c r="E104" s="42"/>
    </row>
    <row r="105" spans="1:5" x14ac:dyDescent="0.2">
      <c r="A105" s="44">
        <v>5122</v>
      </c>
      <c r="B105" s="42" t="s">
        <v>288</v>
      </c>
      <c r="C105" s="45">
        <v>264464.21999999997</v>
      </c>
      <c r="D105" s="46">
        <f t="shared" si="0"/>
        <v>2.3163654138543366E-3</v>
      </c>
      <c r="E105" s="42"/>
    </row>
    <row r="106" spans="1:5" x14ac:dyDescent="0.2">
      <c r="A106" s="44">
        <v>5123</v>
      </c>
      <c r="B106" s="42" t="s">
        <v>289</v>
      </c>
      <c r="C106" s="45">
        <v>69150</v>
      </c>
      <c r="D106" s="46">
        <f t="shared" si="0"/>
        <v>6.0566479793760901E-4</v>
      </c>
      <c r="E106" s="42"/>
    </row>
    <row r="107" spans="1:5" x14ac:dyDescent="0.2">
      <c r="A107" s="44">
        <v>5124</v>
      </c>
      <c r="B107" s="42" t="s">
        <v>290</v>
      </c>
      <c r="C107" s="45">
        <v>4868856.2300000004</v>
      </c>
      <c r="D107" s="46">
        <f t="shared" si="0"/>
        <v>4.2644899851485459E-2</v>
      </c>
      <c r="E107" s="42"/>
    </row>
    <row r="108" spans="1:5" x14ac:dyDescent="0.2">
      <c r="A108" s="44">
        <v>5125</v>
      </c>
      <c r="B108" s="42" t="s">
        <v>291</v>
      </c>
      <c r="C108" s="45">
        <v>258223.88</v>
      </c>
      <c r="D108" s="46">
        <f t="shared" si="0"/>
        <v>2.261708085363202E-3</v>
      </c>
      <c r="E108" s="42"/>
    </row>
    <row r="109" spans="1:5" x14ac:dyDescent="0.2">
      <c r="A109" s="44">
        <v>5126</v>
      </c>
      <c r="B109" s="42" t="s">
        <v>292</v>
      </c>
      <c r="C109" s="45">
        <v>9751199.7400000002</v>
      </c>
      <c r="D109" s="46">
        <f t="shared" si="0"/>
        <v>8.5407930877460098E-2</v>
      </c>
      <c r="E109" s="42"/>
    </row>
    <row r="110" spans="1:5" x14ac:dyDescent="0.2">
      <c r="A110" s="44">
        <v>5127</v>
      </c>
      <c r="B110" s="42" t="s">
        <v>293</v>
      </c>
      <c r="C110" s="45">
        <v>417482.29</v>
      </c>
      <c r="D110" s="46">
        <f t="shared" si="0"/>
        <v>3.6566063169252393E-3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1476979.46</v>
      </c>
      <c r="D112" s="46">
        <f t="shared" si="0"/>
        <v>1.2936434796802588E-2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28403008.41</v>
      </c>
      <c r="D113" s="124">
        <f t="shared" si="0"/>
        <v>0.24877371438124166</v>
      </c>
      <c r="E113" s="42"/>
    </row>
    <row r="114" spans="1:5" x14ac:dyDescent="0.2">
      <c r="A114" s="44">
        <v>5131</v>
      </c>
      <c r="B114" s="42" t="s">
        <v>297</v>
      </c>
      <c r="C114" s="45">
        <v>12965448.550000001</v>
      </c>
      <c r="D114" s="46">
        <f t="shared" si="0"/>
        <v>0.11356060413891854</v>
      </c>
      <c r="E114" s="42"/>
    </row>
    <row r="115" spans="1:5" x14ac:dyDescent="0.2">
      <c r="A115" s="44">
        <v>5132</v>
      </c>
      <c r="B115" s="42" t="s">
        <v>298</v>
      </c>
      <c r="C115" s="45">
        <v>1351534.73</v>
      </c>
      <c r="D115" s="46">
        <f t="shared" si="0"/>
        <v>1.1837700783096327E-2</v>
      </c>
      <c r="E115" s="42"/>
    </row>
    <row r="116" spans="1:5" x14ac:dyDescent="0.2">
      <c r="A116" s="44">
        <v>5133</v>
      </c>
      <c r="B116" s="42" t="s">
        <v>299</v>
      </c>
      <c r="C116" s="45">
        <v>963823.61</v>
      </c>
      <c r="D116" s="46">
        <f t="shared" si="0"/>
        <v>8.4418515111807212E-3</v>
      </c>
      <c r="E116" s="42"/>
    </row>
    <row r="117" spans="1:5" x14ac:dyDescent="0.2">
      <c r="A117" s="44">
        <v>5134</v>
      </c>
      <c r="B117" s="42" t="s">
        <v>300</v>
      </c>
      <c r="C117" s="45">
        <v>400578.42</v>
      </c>
      <c r="D117" s="46">
        <f t="shared" si="0"/>
        <v>3.5085502213661125E-3</v>
      </c>
      <c r="E117" s="42"/>
    </row>
    <row r="118" spans="1:5" x14ac:dyDescent="0.2">
      <c r="A118" s="44">
        <v>5135</v>
      </c>
      <c r="B118" s="42" t="s">
        <v>301</v>
      </c>
      <c r="C118" s="45">
        <v>581638.62</v>
      </c>
      <c r="D118" s="46">
        <f t="shared" si="0"/>
        <v>5.0944040094723034E-3</v>
      </c>
      <c r="E118" s="42"/>
    </row>
    <row r="119" spans="1:5" x14ac:dyDescent="0.2">
      <c r="A119" s="44">
        <v>5136</v>
      </c>
      <c r="B119" s="42" t="s">
        <v>302</v>
      </c>
      <c r="C119" s="45">
        <v>43088.2</v>
      </c>
      <c r="D119" s="46">
        <f t="shared" si="0"/>
        <v>3.7739704911779156E-4</v>
      </c>
      <c r="E119" s="42"/>
    </row>
    <row r="120" spans="1:5" x14ac:dyDescent="0.2">
      <c r="A120" s="44">
        <v>5137</v>
      </c>
      <c r="B120" s="42" t="s">
        <v>303</v>
      </c>
      <c r="C120" s="45">
        <v>40471</v>
      </c>
      <c r="D120" s="46">
        <f t="shared" si="0"/>
        <v>3.5447375325138071E-4</v>
      </c>
      <c r="E120" s="42"/>
    </row>
    <row r="121" spans="1:5" x14ac:dyDescent="0.2">
      <c r="A121" s="44">
        <v>5138</v>
      </c>
      <c r="B121" s="42" t="s">
        <v>304</v>
      </c>
      <c r="C121" s="45">
        <v>5368363.25</v>
      </c>
      <c r="D121" s="46">
        <f t="shared" si="0"/>
        <v>4.7019936993014259E-2</v>
      </c>
      <c r="E121" s="42"/>
    </row>
    <row r="122" spans="1:5" x14ac:dyDescent="0.2">
      <c r="A122" s="44">
        <v>5139</v>
      </c>
      <c r="B122" s="42" t="s">
        <v>305</v>
      </c>
      <c r="C122" s="45">
        <v>6688062.0300000003</v>
      </c>
      <c r="D122" s="46">
        <f t="shared" si="0"/>
        <v>5.8578795921824231E-2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13520327</v>
      </c>
      <c r="D123" s="124">
        <f t="shared" si="0"/>
        <v>0.1184206235792538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5258910</v>
      </c>
      <c r="D124" s="124">
        <f t="shared" si="0"/>
        <v>4.6061267715431259E-2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5258910</v>
      </c>
      <c r="D126" s="46">
        <f t="shared" si="0"/>
        <v>4.6061267715431259E-2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6960156.8399999999</v>
      </c>
      <c r="D133" s="124">
        <f t="shared" si="0"/>
        <v>6.0961995460776103E-2</v>
      </c>
      <c r="E133" s="42"/>
    </row>
    <row r="134" spans="1:5" x14ac:dyDescent="0.2">
      <c r="A134" s="44">
        <v>5241</v>
      </c>
      <c r="B134" s="42" t="s">
        <v>315</v>
      </c>
      <c r="C134" s="45">
        <v>6584656.8399999999</v>
      </c>
      <c r="D134" s="46">
        <f t="shared" si="0"/>
        <v>5.7673099847969561E-2</v>
      </c>
      <c r="E134" s="42"/>
    </row>
    <row r="135" spans="1:5" x14ac:dyDescent="0.2">
      <c r="A135" s="44">
        <v>5242</v>
      </c>
      <c r="B135" s="42" t="s">
        <v>316</v>
      </c>
      <c r="C135" s="45">
        <v>375500</v>
      </c>
      <c r="D135" s="46">
        <f t="shared" si="0"/>
        <v>3.2888956128065395E-3</v>
      </c>
      <c r="E135" s="42"/>
    </row>
    <row r="136" spans="1:5" x14ac:dyDescent="0.2">
      <c r="A136" s="44">
        <v>5243</v>
      </c>
      <c r="B136" s="42" t="s">
        <v>317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1301260.1599999999</v>
      </c>
      <c r="D138" s="124">
        <f t="shared" si="0"/>
        <v>1.1397360403046432E-2</v>
      </c>
      <c r="E138" s="42"/>
    </row>
    <row r="139" spans="1:5" x14ac:dyDescent="0.2">
      <c r="A139" s="44">
        <v>5251</v>
      </c>
      <c r="B139" s="42" t="s">
        <v>319</v>
      </c>
      <c r="C139" s="45">
        <v>99855.92</v>
      </c>
      <c r="D139" s="46">
        <f t="shared" si="0"/>
        <v>8.746090471391765E-4</v>
      </c>
      <c r="E139" s="42"/>
    </row>
    <row r="140" spans="1:5" x14ac:dyDescent="0.2">
      <c r="A140" s="44">
        <v>5252</v>
      </c>
      <c r="B140" s="42" t="s">
        <v>320</v>
      </c>
      <c r="C140" s="45">
        <v>1201404.24</v>
      </c>
      <c r="D140" s="46">
        <f t="shared" si="0"/>
        <v>1.0522751355907257E-2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450000</v>
      </c>
      <c r="D156" s="124">
        <f t="shared" si="0"/>
        <v>3.9414195093553737E-3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450000</v>
      </c>
      <c r="D163" s="124">
        <f t="shared" si="1"/>
        <v>3.9414195093553737E-3</v>
      </c>
      <c r="E163" s="42"/>
    </row>
    <row r="164" spans="1:5" x14ac:dyDescent="0.2">
      <c r="A164" s="44">
        <v>5331</v>
      </c>
      <c r="B164" s="42" t="s">
        <v>341</v>
      </c>
      <c r="C164" s="45">
        <v>450000</v>
      </c>
      <c r="D164" s="46">
        <f t="shared" si="1"/>
        <v>3.9414195093553737E-3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599324.89</v>
      </c>
      <c r="D166" s="124">
        <f t="shared" si="1"/>
        <v>5.2493129197516957E-3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599324.89</v>
      </c>
      <c r="D167" s="124">
        <f t="shared" si="1"/>
        <v>5.2493129197516957E-3</v>
      </c>
      <c r="E167" s="42"/>
    </row>
    <row r="168" spans="1:5" x14ac:dyDescent="0.2">
      <c r="A168" s="44">
        <v>5411</v>
      </c>
      <c r="B168" s="42" t="s">
        <v>345</v>
      </c>
      <c r="C168" s="45">
        <v>599324.89</v>
      </c>
      <c r="D168" s="46">
        <f t="shared" si="1"/>
        <v>5.2493129197516957E-3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0" zoomScaleNormal="80" workbookViewId="0">
      <selection activeCell="A7" sqref="A7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0" t="s">
        <v>601</v>
      </c>
      <c r="B1" s="171"/>
      <c r="C1" s="171"/>
      <c r="D1" s="171"/>
      <c r="E1" s="171"/>
      <c r="F1" s="171"/>
      <c r="G1" s="10" t="s">
        <v>498</v>
      </c>
      <c r="H1" s="19">
        <v>2024</v>
      </c>
    </row>
    <row r="2" spans="1:8" s="11" customFormat="1" ht="18.899999999999999" customHeight="1" x14ac:dyDescent="0.3">
      <c r="A2" s="170" t="s">
        <v>502</v>
      </c>
      <c r="B2" s="171"/>
      <c r="C2" s="171"/>
      <c r="D2" s="171"/>
      <c r="E2" s="171"/>
      <c r="F2" s="171"/>
      <c r="G2" s="10" t="s">
        <v>499</v>
      </c>
      <c r="H2" s="19" t="s">
        <v>501</v>
      </c>
    </row>
    <row r="3" spans="1:8" s="11" customFormat="1" ht="18.899999999999999" customHeight="1" x14ac:dyDescent="0.3">
      <c r="A3" s="170" t="s">
        <v>602</v>
      </c>
      <c r="B3" s="171"/>
      <c r="C3" s="171"/>
      <c r="D3" s="171"/>
      <c r="E3" s="171"/>
      <c r="F3" s="171"/>
      <c r="G3" s="10" t="s">
        <v>500</v>
      </c>
      <c r="H3" s="19">
        <v>2</v>
      </c>
    </row>
    <row r="4" spans="1:8" s="11" customFormat="1" ht="18.899999999999999" customHeight="1" x14ac:dyDescent="0.3">
      <c r="A4" s="170" t="s">
        <v>516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4454703.9400000004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122539.14</v>
      </c>
      <c r="D15" s="18">
        <v>161008.43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6843460.6699999999</v>
      </c>
      <c r="D16" s="18">
        <v>3336019.11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629141.18000000005</v>
      </c>
      <c r="D20" s="18">
        <v>629141.18000000005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30000</v>
      </c>
      <c r="D21" s="18">
        <v>30000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2480794.2200000002</v>
      </c>
      <c r="D23" s="18">
        <v>2480794.2200000002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7164482.6299999999</v>
      </c>
      <c r="D24" s="18">
        <v>7164482.6299999999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105484.5</v>
      </c>
      <c r="D25" s="18">
        <v>105484.5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10280729.130000001</v>
      </c>
      <c r="D27" s="18">
        <v>10280729.130000001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265709247.81999999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49328173.829999998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44761125.439999998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171569949.19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49999.360000000001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95041767.409999996</v>
      </c>
      <c r="D64" s="18">
        <f t="shared" ref="D64:E64" si="0">SUM(D65:D72)</f>
        <v>0</v>
      </c>
      <c r="E64" s="18">
        <f t="shared" si="0"/>
        <v>44002026.859999999</v>
      </c>
    </row>
    <row r="65" spans="1:9" x14ac:dyDescent="0.2">
      <c r="A65" s="16">
        <v>1241</v>
      </c>
      <c r="B65" s="14" t="s">
        <v>158</v>
      </c>
      <c r="C65" s="18">
        <v>9401983.9299999997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5518250.4000000004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205514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48267864.689999998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2323548.1</v>
      </c>
      <c r="D69" s="18">
        <v>0</v>
      </c>
      <c r="E69" s="18">
        <v>44002026.859999999</v>
      </c>
    </row>
    <row r="70" spans="1:9" x14ac:dyDescent="0.2">
      <c r="A70" s="16">
        <v>1246</v>
      </c>
      <c r="B70" s="14" t="s">
        <v>163</v>
      </c>
      <c r="C70" s="18">
        <v>28153760.289999999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1170846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1992341.23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1159299.74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833041.49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8724839.8499999996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8724839.8499999996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19370195.18</v>
      </c>
      <c r="D110" s="18">
        <f>SUM(D111:D119)</f>
        <v>19370195.18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160068.4</v>
      </c>
      <c r="D111" s="18">
        <f>C111</f>
        <v>160068.4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3280389.48</v>
      </c>
      <c r="D112" s="18">
        <f t="shared" ref="D112:D119" si="1">C112</f>
        <v>3280389.48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6475283.6100000003</v>
      </c>
      <c r="D113" s="18">
        <f t="shared" si="1"/>
        <v>6475283.6100000003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694682.64</v>
      </c>
      <c r="D115" s="18">
        <f t="shared" si="1"/>
        <v>694682.64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4472866.04</v>
      </c>
      <c r="D117" s="18">
        <f t="shared" si="1"/>
        <v>4472866.04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4286905.01</v>
      </c>
      <c r="D119" s="18">
        <f t="shared" si="1"/>
        <v>4286905.01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-7.75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-7.75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72" t="s">
        <v>601</v>
      </c>
      <c r="B1" s="172"/>
      <c r="C1" s="172"/>
      <c r="D1" s="21" t="s">
        <v>498</v>
      </c>
      <c r="E1" s="22">
        <v>2024</v>
      </c>
    </row>
    <row r="2" spans="1:5" ht="18.899999999999999" customHeight="1" x14ac:dyDescent="0.2">
      <c r="A2" s="172" t="s">
        <v>504</v>
      </c>
      <c r="B2" s="172"/>
      <c r="C2" s="172"/>
      <c r="D2" s="21" t="s">
        <v>499</v>
      </c>
      <c r="E2" s="22" t="s">
        <v>501</v>
      </c>
    </row>
    <row r="3" spans="1:5" ht="18.899999999999999" customHeight="1" x14ac:dyDescent="0.2">
      <c r="A3" s="172" t="s">
        <v>602</v>
      </c>
      <c r="B3" s="172"/>
      <c r="C3" s="172"/>
      <c r="D3" s="21" t="s">
        <v>500</v>
      </c>
      <c r="E3" s="22">
        <v>2</v>
      </c>
    </row>
    <row r="4" spans="1:5" ht="18.899999999999999" customHeight="1" x14ac:dyDescent="0.2">
      <c r="A4" s="172" t="s">
        <v>516</v>
      </c>
      <c r="B4" s="172"/>
      <c r="C4" s="172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-869567.44</v>
      </c>
    </row>
    <row r="10" spans="1:5" x14ac:dyDescent="0.2">
      <c r="A10" s="27">
        <v>3120</v>
      </c>
      <c r="B10" s="23" t="s">
        <v>384</v>
      </c>
      <c r="C10" s="28">
        <v>1966677.87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103936006.51000001</v>
      </c>
    </row>
    <row r="16" spans="1:5" x14ac:dyDescent="0.2">
      <c r="A16" s="27">
        <v>3220</v>
      </c>
      <c r="B16" s="23" t="s">
        <v>388</v>
      </c>
      <c r="C16" s="28">
        <v>246396149.53999999</v>
      </c>
    </row>
    <row r="17" spans="1:3" x14ac:dyDescent="0.2">
      <c r="A17" s="27">
        <v>3230</v>
      </c>
      <c r="B17" s="23" t="s">
        <v>389</v>
      </c>
      <c r="C17" s="28">
        <f>SUM(C18:C21)</f>
        <v>-5860800.1600000001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-5860800.1600000001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="130" zoomScaleNormal="130" workbookViewId="0">
      <selection activeCell="E17" sqref="E17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72" t="s">
        <v>601</v>
      </c>
      <c r="B1" s="172"/>
      <c r="C1" s="172"/>
      <c r="D1" s="21" t="s">
        <v>498</v>
      </c>
      <c r="E1" s="22">
        <v>2024</v>
      </c>
    </row>
    <row r="2" spans="1:5" s="29" customFormat="1" ht="18.899999999999999" customHeight="1" x14ac:dyDescent="0.3">
      <c r="A2" s="172" t="s">
        <v>505</v>
      </c>
      <c r="B2" s="172"/>
      <c r="C2" s="172"/>
      <c r="D2" s="21" t="s">
        <v>499</v>
      </c>
      <c r="E2" s="22" t="s">
        <v>501</v>
      </c>
    </row>
    <row r="3" spans="1:5" s="29" customFormat="1" ht="18.899999999999999" customHeight="1" x14ac:dyDescent="0.3">
      <c r="A3" s="172" t="s">
        <v>602</v>
      </c>
      <c r="B3" s="172"/>
      <c r="C3" s="172"/>
      <c r="D3" s="21" t="s">
        <v>500</v>
      </c>
      <c r="E3" s="22">
        <v>2</v>
      </c>
    </row>
    <row r="4" spans="1:5" s="29" customFormat="1" ht="18.899999999999999" customHeight="1" x14ac:dyDescent="0.3">
      <c r="A4" s="172" t="s">
        <v>516</v>
      </c>
      <c r="B4" s="172"/>
      <c r="C4" s="172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7"/>
    </row>
    <row r="8" spans="1:5" x14ac:dyDescent="0.2">
      <c r="A8" s="26" t="s">
        <v>86</v>
      </c>
      <c r="B8" s="26" t="s">
        <v>83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19195475.25</v>
      </c>
      <c r="D10" s="28">
        <v>9634991.3800000008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19195475.25</v>
      </c>
      <c r="D16" s="84">
        <f>SUM(D9:D15)</f>
        <v>9634991.3800000008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63143627.200000003</v>
      </c>
      <c r="D21" s="84">
        <f>SUM(D22:D28)</f>
        <v>84224966.280000001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2000000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63143627.200000003</v>
      </c>
      <c r="D26" s="28">
        <v>82224966.280000001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34535</v>
      </c>
      <c r="D29" s="84">
        <f>SUM(D30:D37)</f>
        <v>4492281.51</v>
      </c>
    </row>
    <row r="30" spans="1:4" x14ac:dyDescent="0.2">
      <c r="A30" s="27">
        <v>1241</v>
      </c>
      <c r="B30" s="23" t="s">
        <v>158</v>
      </c>
      <c r="C30" s="28">
        <v>0</v>
      </c>
      <c r="D30" s="28">
        <v>329723.15000000002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886211.15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56000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794932.16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34535</v>
      </c>
      <c r="D35" s="28">
        <v>2425415.0499999998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63178162.200000003</v>
      </c>
      <c r="D44" s="84">
        <f>D21+D29+D38</f>
        <v>88717247.790000007</v>
      </c>
    </row>
    <row r="45" spans="1:5" x14ac:dyDescent="0.2">
      <c r="E45" s="156"/>
    </row>
    <row r="46" spans="1:5" x14ac:dyDescent="0.2">
      <c r="A46" s="25" t="s">
        <v>592</v>
      </c>
      <c r="B46" s="25"/>
      <c r="C46" s="25"/>
      <c r="D46" s="25"/>
      <c r="E46" s="157"/>
    </row>
    <row r="47" spans="1:5" x14ac:dyDescent="0.2">
      <c r="A47" s="26" t="s">
        <v>86</v>
      </c>
      <c r="B47" s="26" t="s">
        <v>83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521</v>
      </c>
      <c r="C48" s="84">
        <v>103936006.51000001</v>
      </c>
      <c r="D48" s="84">
        <v>87125997.920000002</v>
      </c>
      <c r="E48" s="156"/>
    </row>
    <row r="49" spans="1:4" x14ac:dyDescent="0.2">
      <c r="A49" s="27"/>
      <c r="B49" s="85" t="s">
        <v>510</v>
      </c>
      <c r="C49" s="84">
        <f>C54+C66+C94+C97+C50</f>
        <v>3248146.8800000004</v>
      </c>
      <c r="D49" s="84">
        <f>D54+D66+D94+D97+D50</f>
        <v>16661672.899999999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599324.89</v>
      </c>
      <c r="D54" s="84">
        <f>D55+D57+D59+D61+D63</f>
        <v>1337215.6399999999</v>
      </c>
    </row>
    <row r="55" spans="1:4" x14ac:dyDescent="0.2">
      <c r="A55" s="27">
        <v>5410</v>
      </c>
      <c r="B55" s="23" t="s">
        <v>511</v>
      </c>
      <c r="C55" s="28">
        <f>C56</f>
        <v>599324.89</v>
      </c>
      <c r="D55" s="28">
        <f>D56</f>
        <v>1337215.6399999999</v>
      </c>
    </row>
    <row r="56" spans="1:4" x14ac:dyDescent="0.2">
      <c r="A56" s="27">
        <v>5411</v>
      </c>
      <c r="B56" s="23" t="s">
        <v>345</v>
      </c>
      <c r="C56" s="28">
        <v>599324.89</v>
      </c>
      <c r="D56" s="28">
        <v>1337215.6399999999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0</v>
      </c>
      <c r="D66" s="84">
        <f>D67+D76+D79+D85</f>
        <v>5959870.9900000002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5959870.9900000002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1737178.61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4063341.42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159350.96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2648821.9900000002</v>
      </c>
      <c r="D97" s="84">
        <f>SUM(D98:D102)</f>
        <v>9364586.2699999996</v>
      </c>
    </row>
    <row r="98" spans="1:4" x14ac:dyDescent="0.2">
      <c r="A98" s="27">
        <v>2111</v>
      </c>
      <c r="B98" s="23" t="s">
        <v>523</v>
      </c>
      <c r="C98" s="28">
        <v>136889.15</v>
      </c>
      <c r="D98" s="28">
        <v>96213.78</v>
      </c>
    </row>
    <row r="99" spans="1:4" x14ac:dyDescent="0.2">
      <c r="A99" s="27">
        <v>2112</v>
      </c>
      <c r="B99" s="23" t="s">
        <v>524</v>
      </c>
      <c r="C99" s="28">
        <v>97917.22</v>
      </c>
      <c r="D99" s="28">
        <v>3921820.8</v>
      </c>
    </row>
    <row r="100" spans="1:4" x14ac:dyDescent="0.2">
      <c r="A100" s="27">
        <v>2112</v>
      </c>
      <c r="B100" s="23" t="s">
        <v>525</v>
      </c>
      <c r="C100" s="28">
        <v>2394215.62</v>
      </c>
      <c r="D100" s="28">
        <v>3662852.63</v>
      </c>
    </row>
    <row r="101" spans="1:4" x14ac:dyDescent="0.2">
      <c r="A101" s="27">
        <v>2115</v>
      </c>
      <c r="B101" s="23" t="s">
        <v>526</v>
      </c>
      <c r="C101" s="28">
        <v>19800</v>
      </c>
      <c r="D101" s="28">
        <v>1683699.06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3507442.56</v>
      </c>
      <c r="D112" s="102">
        <f>+D113+D135</f>
        <v>326910.58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3507442.56</v>
      </c>
      <c r="D135" s="84">
        <f>SUM(D136:D144)</f>
        <v>326910.58</v>
      </c>
    </row>
    <row r="136" spans="1:4" x14ac:dyDescent="0.2">
      <c r="A136" s="27">
        <v>1124</v>
      </c>
      <c r="B136" s="89" t="s">
        <v>530</v>
      </c>
      <c r="C136" s="90">
        <v>7.0000000000000007E-2</v>
      </c>
      <c r="D136" s="28">
        <v>-0.06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3507442.41</v>
      </c>
      <c r="D139" s="28">
        <v>327921.28000000003</v>
      </c>
    </row>
    <row r="140" spans="1:4" x14ac:dyDescent="0.2">
      <c r="A140" s="27">
        <v>1124</v>
      </c>
      <c r="B140" s="89" t="s">
        <v>534</v>
      </c>
      <c r="C140" s="28">
        <v>0.08</v>
      </c>
      <c r="D140" s="28">
        <v>-1893.59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882.95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103676710.83</v>
      </c>
      <c r="D145" s="84">
        <f>D48+D49+D103-D109-D112</f>
        <v>103460760.23999999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A16" sqref="A16"/>
    </sheetView>
  </sheetViews>
  <sheetFormatPr baseColWidth="10" defaultColWidth="11.44140625" defaultRowHeight="10.199999999999999" x14ac:dyDescent="0.2"/>
  <cols>
    <col min="1" max="1" width="3.33203125" style="31" customWidth="1"/>
    <col min="2" max="2" width="63.109375" style="31" customWidth="1"/>
    <col min="3" max="3" width="17.6640625" style="31" customWidth="1"/>
    <col min="4" max="16384" width="11.44140625" style="31"/>
  </cols>
  <sheetData>
    <row r="1" spans="1:3" s="30" customFormat="1" ht="18" customHeight="1" x14ac:dyDescent="0.3">
      <c r="A1" s="173" t="s">
        <v>601</v>
      </c>
      <c r="B1" s="174"/>
      <c r="C1" s="175"/>
    </row>
    <row r="2" spans="1:3" s="30" customFormat="1" ht="18" customHeight="1" x14ac:dyDescent="0.3">
      <c r="A2" s="176" t="s">
        <v>506</v>
      </c>
      <c r="B2" s="177"/>
      <c r="C2" s="178"/>
    </row>
    <row r="3" spans="1:3" s="30" customFormat="1" ht="18" customHeight="1" x14ac:dyDescent="0.3">
      <c r="A3" s="176" t="s">
        <v>602</v>
      </c>
      <c r="B3" s="177"/>
      <c r="C3" s="178"/>
    </row>
    <row r="4" spans="1:3" s="32" customFormat="1" ht="18" customHeight="1" x14ac:dyDescent="0.2">
      <c r="A4" s="179" t="s">
        <v>507</v>
      </c>
      <c r="B4" s="180"/>
      <c r="C4" s="181"/>
    </row>
    <row r="5" spans="1:3" s="32" customFormat="1" ht="18" customHeight="1" x14ac:dyDescent="0.2">
      <c r="A5" s="182" t="s">
        <v>406</v>
      </c>
      <c r="B5" s="183"/>
      <c r="C5" s="147">
        <v>2024</v>
      </c>
    </row>
    <row r="6" spans="1:3" x14ac:dyDescent="0.2">
      <c r="A6" s="47" t="s">
        <v>435</v>
      </c>
      <c r="B6" s="47"/>
      <c r="C6" s="92">
        <v>218108070.38999999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218108070.38999999</v>
      </c>
    </row>
    <row r="23" spans="1:3" x14ac:dyDescent="0.2">
      <c r="B23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4140625" defaultRowHeight="10.199999999999999" x14ac:dyDescent="0.2"/>
  <cols>
    <col min="1" max="1" width="3.6640625" style="31" customWidth="1"/>
    <col min="2" max="2" width="62.109375" style="31" customWidth="1"/>
    <col min="3" max="3" width="17.6640625" style="31" customWidth="1"/>
    <col min="4" max="16384" width="11.44140625" style="31"/>
  </cols>
  <sheetData>
    <row r="1" spans="1:3" s="33" customFormat="1" ht="18.899999999999999" customHeight="1" x14ac:dyDescent="0.3">
      <c r="A1" s="184" t="s">
        <v>601</v>
      </c>
      <c r="B1" s="185"/>
      <c r="C1" s="186"/>
    </row>
    <row r="2" spans="1:3" s="33" customFormat="1" ht="18.899999999999999" customHeight="1" x14ac:dyDescent="0.3">
      <c r="A2" s="187" t="s">
        <v>508</v>
      </c>
      <c r="B2" s="188"/>
      <c r="C2" s="189"/>
    </row>
    <row r="3" spans="1:3" s="33" customFormat="1" ht="18.899999999999999" customHeight="1" x14ac:dyDescent="0.3">
      <c r="A3" s="187" t="s">
        <v>602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2" customHeight="1" x14ac:dyDescent="0.2">
      <c r="A5" s="190" t="s">
        <v>406</v>
      </c>
      <c r="B5" s="191"/>
      <c r="C5" s="147">
        <v>2024</v>
      </c>
    </row>
    <row r="6" spans="1:3" x14ac:dyDescent="0.2">
      <c r="A6" s="72" t="s">
        <v>448</v>
      </c>
      <c r="B6" s="47"/>
      <c r="C6" s="96">
        <v>189712930.77000001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75540866.890000001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0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34535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65704286.210000001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9802045.6799999997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0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114172063.88000001</v>
      </c>
    </row>
    <row r="42" spans="1:3" x14ac:dyDescent="0.2">
      <c r="B42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sqref="A1:F1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5" width="23.6640625" style="23" bestFit="1" customWidth="1"/>
    <col min="6" max="6" width="19.33203125" style="23" customWidth="1"/>
    <col min="7" max="7" width="20.5546875" style="23" customWidth="1"/>
    <col min="8" max="10" width="20.33203125" style="23" customWidth="1"/>
    <col min="11" max="16384" width="9.109375" style="23"/>
  </cols>
  <sheetData>
    <row r="1" spans="1:10" ht="18.899999999999999" customHeight="1" x14ac:dyDescent="0.2">
      <c r="A1" s="172" t="s">
        <v>601</v>
      </c>
      <c r="B1" s="193"/>
      <c r="C1" s="193"/>
      <c r="D1" s="193"/>
      <c r="E1" s="193"/>
      <c r="F1" s="193"/>
      <c r="G1" s="21" t="s">
        <v>498</v>
      </c>
      <c r="H1" s="22">
        <v>2024</v>
      </c>
    </row>
    <row r="2" spans="1:10" ht="18.899999999999999" customHeight="1" x14ac:dyDescent="0.2">
      <c r="A2" s="172" t="s">
        <v>509</v>
      </c>
      <c r="B2" s="193"/>
      <c r="C2" s="193"/>
      <c r="D2" s="193"/>
      <c r="E2" s="193"/>
      <c r="F2" s="193"/>
      <c r="G2" s="21" t="s">
        <v>499</v>
      </c>
      <c r="H2" s="22" t="s">
        <v>501</v>
      </c>
    </row>
    <row r="3" spans="1:10" ht="18.899999999999999" customHeight="1" x14ac:dyDescent="0.2">
      <c r="A3" s="194" t="s">
        <v>602</v>
      </c>
      <c r="B3" s="195"/>
      <c r="C3" s="195"/>
      <c r="D3" s="195"/>
      <c r="E3" s="195"/>
      <c r="F3" s="195"/>
      <c r="G3" s="21" t="s">
        <v>500</v>
      </c>
      <c r="H3" s="22">
        <v>2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553</v>
      </c>
      <c r="C39" s="192"/>
      <c r="D39" s="28"/>
      <c r="E39" s="28"/>
      <c r="F39" s="28"/>
    </row>
    <row r="40" spans="1:6" x14ac:dyDescent="0.2">
      <c r="B40" s="142" t="s">
        <v>406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347773102.44999999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-153596908.12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23931876.059999999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-3507442.56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-214600627.83000001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554</v>
      </c>
      <c r="C48" s="192"/>
    </row>
    <row r="49" spans="1:3" x14ac:dyDescent="0.2">
      <c r="B49" s="149" t="s">
        <v>406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-347773102.44999999</v>
      </c>
    </row>
    <row r="51" spans="1:3" x14ac:dyDescent="0.2">
      <c r="A51" s="23">
        <v>8220</v>
      </c>
      <c r="B51" s="112" t="s">
        <v>46</v>
      </c>
      <c r="C51" s="114">
        <v>206079182.91</v>
      </c>
    </row>
    <row r="52" spans="1:3" x14ac:dyDescent="0.2">
      <c r="A52" s="23">
        <v>8230</v>
      </c>
      <c r="B52" s="112" t="s">
        <v>600</v>
      </c>
      <c r="C52" s="114">
        <v>-81706014</v>
      </c>
    </row>
    <row r="53" spans="1:3" x14ac:dyDescent="0.2">
      <c r="A53" s="23">
        <v>8240</v>
      </c>
      <c r="B53" s="112" t="s">
        <v>45</v>
      </c>
      <c r="C53" s="114">
        <v>33687002.770000003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5209481</v>
      </c>
    </row>
    <row r="56" spans="1:3" x14ac:dyDescent="0.2">
      <c r="A56" s="23">
        <v>8270</v>
      </c>
      <c r="B56" s="112" t="s">
        <v>42</v>
      </c>
      <c r="C56" s="114">
        <v>184503449.77000001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2019-02-13T21:19:08Z</cp:lastPrinted>
  <dcterms:created xsi:type="dcterms:W3CDTF">2012-12-11T20:36:24Z</dcterms:created>
  <dcterms:modified xsi:type="dcterms:W3CDTF">2024-07-29T04:03:25Z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